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按指标体系" sheetId="1" r:id="rId1"/>
    <sheet name="按工具表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<sst xmlns="http://schemas.openxmlformats.org/spreadsheetml/2006/main" count="52" uniqueCount="38">
  <si>
    <t>附件1-1</t>
  </si>
  <si>
    <t>浈江区2024年国家基本公共卫生服务项目绩效评价分数汇总表</t>
  </si>
  <si>
    <t>县区</t>
  </si>
  <si>
    <t>组织管理</t>
  </si>
  <si>
    <t>资金管理</t>
  </si>
  <si>
    <t>项目执行</t>
  </si>
  <si>
    <t>项目效果</t>
  </si>
  <si>
    <t>附指标</t>
  </si>
  <si>
    <t>总分</t>
  </si>
  <si>
    <t>排名</t>
  </si>
  <si>
    <t>风采街道社区卫生服务中心</t>
  </si>
  <si>
    <t>东河街道社区卫生服务中心</t>
  </si>
  <si>
    <t>车站街道社区卫生服务中心</t>
  </si>
  <si>
    <t>碧桂园凤凰城社区卫生服务中心</t>
  </si>
  <si>
    <t>犁市镇中心卫生院</t>
  </si>
  <si>
    <t>新韶镇卫生院</t>
  </si>
  <si>
    <t>十里亭镇卫生院</t>
  </si>
  <si>
    <t>花坪镇卫生院</t>
  </si>
  <si>
    <t>乐园镇卫生院</t>
  </si>
  <si>
    <t>平均分</t>
  </si>
  <si>
    <t>附件1-2</t>
  </si>
  <si>
    <t>组织管理
（含家庭医生签约）</t>
  </si>
  <si>
    <t>居民健康档案</t>
  </si>
  <si>
    <t>健康教育</t>
  </si>
  <si>
    <t>预防接种</t>
  </si>
  <si>
    <t>0-6岁儿童健康管理</t>
  </si>
  <si>
    <t>孕产妇健康管理</t>
  </si>
  <si>
    <t>老年人健康管理</t>
  </si>
  <si>
    <t>高血压患者健康管理</t>
  </si>
  <si>
    <t>2型糖尿病患者健康管理</t>
  </si>
  <si>
    <t>严重精神障碍患者健康管理</t>
  </si>
  <si>
    <t>肺结核患者健康管理</t>
  </si>
  <si>
    <t>中医药健康管理</t>
  </si>
  <si>
    <t>慢性阻塞性肺疾病</t>
  </si>
  <si>
    <t>传染病及突发公共卫生事件处置</t>
  </si>
  <si>
    <t>卫生监督协管</t>
  </si>
  <si>
    <t>知晓率与满意度</t>
  </si>
  <si>
    <t>附加分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</si>
</sst>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6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仿宋_GB2312"/>
      <charset val="134"/>
    </font>
    <font>
      <sz val="14"/>
      <color theme="1"/>
      <name val="黑体"/>
      <charset val="134"/>
    </font>
    <font>
      <sz val="20"/>
      <color theme="1"/>
      <name val="方正小标宋简体"/>
      <charset val="134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vertical="center" wrapText="1"/>
    </xf>
    <xf numFmtId="177" fontId="0" fillId="0" borderId="0" xfId="0" applyNumberFormat="1">
      <alignment vertical="center"/>
    </xf>
    <xf numFmtId="177" fontId="4" fillId="0" borderId="0" xfId="0" applyNumberFormat="1" applyFont="1" applyFill="1" applyAlignment="1">
      <alignment horizontal="center" vertical="center" wrapText="1"/>
    </xf>
    <xf numFmtId="177" fontId="4" fillId="0" borderId="0" xfId="0" applyNumberFormat="1" applyFont="1" applyFill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0" xfId="0" applyNumberFormat="1" applyFont="1" applyAlignment="1">
      <alignment vertical="center" wrapText="1"/>
    </xf>
    <xf numFmtId="177" fontId="2" fillId="0" borderId="0" xfId="0" applyNumberFormat="1" applyFo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abSelected="1" workbookViewId="0">
      <selection activeCell="C9" sqref="C9"/>
    </sheetView>
  </sheetViews>
  <sheetFormatPr defaultColWidth="8.89166666666667" defaultRowHeight="13.5" outlineLevelCol="7"/>
  <cols>
    <col min="1" max="1" width="28.375" customWidth="1"/>
    <col min="2" max="2" width="13.5" style="15" customWidth="1"/>
    <col min="3" max="4" width="13.5" customWidth="1"/>
    <col min="5" max="5" width="13.5" style="16" customWidth="1"/>
    <col min="6" max="8" width="13.5" customWidth="1"/>
  </cols>
  <sheetData>
    <row r="1" customFormat="1" ht="30" customHeight="1" spans="1:7">
      <c r="A1" s="4" t="s">
        <v>0</v>
      </c>
      <c r="B1" s="15"/>
      <c r="C1" s="3"/>
      <c r="D1" s="3"/>
      <c r="E1" s="16"/>
      <c r="F1" s="3"/>
      <c r="G1" s="3"/>
    </row>
    <row r="2" customFormat="1" ht="46" customHeight="1" spans="1:8">
      <c r="A2" s="5" t="s">
        <v>1</v>
      </c>
      <c r="B2" s="17"/>
      <c r="C2" s="5"/>
      <c r="D2" s="5"/>
      <c r="E2" s="18"/>
      <c r="F2" s="5"/>
      <c r="G2" s="5"/>
      <c r="H2" s="5"/>
    </row>
    <row r="3" s="1" customFormat="1" ht="54" customHeight="1" spans="1:8">
      <c r="A3" s="7" t="s">
        <v>2</v>
      </c>
      <c r="B3" s="19" t="s">
        <v>3</v>
      </c>
      <c r="C3" s="20" t="s">
        <v>4</v>
      </c>
      <c r="D3" s="21" t="s">
        <v>5</v>
      </c>
      <c r="E3" s="22" t="s">
        <v>6</v>
      </c>
      <c r="F3" s="20" t="s">
        <v>7</v>
      </c>
      <c r="G3" s="20" t="s">
        <v>8</v>
      </c>
      <c r="H3" s="23" t="s">
        <v>9</v>
      </c>
    </row>
    <row r="4" s="2" customFormat="1" ht="29" customHeight="1" spans="1:8">
      <c r="A4" s="7" t="s">
        <v>10</v>
      </c>
      <c r="B4" s="24">
        <f>按工具表!B4</f>
        <v>18.89</v>
      </c>
      <c r="C4" s="12">
        <f>按工具表!C4</f>
        <v>9.75</v>
      </c>
      <c r="D4" s="12">
        <f>SUM(按工具表!D4:Q4)</f>
        <v>58.67</v>
      </c>
      <c r="E4" s="25">
        <v>5.8572</v>
      </c>
      <c r="F4" s="12">
        <f>按工具表!S4</f>
        <v>0.3</v>
      </c>
      <c r="G4" s="12">
        <f>SUM(B4:F4)</f>
        <v>93.4672</v>
      </c>
      <c r="H4" s="26">
        <v>1</v>
      </c>
    </row>
    <row r="5" s="14" customFormat="1" ht="27" customHeight="1" spans="1:8">
      <c r="A5" s="7" t="s">
        <v>11</v>
      </c>
      <c r="B5" s="24">
        <f>按工具表!B5</f>
        <v>18.55</v>
      </c>
      <c r="C5" s="12">
        <f>按工具表!C5</f>
        <v>9.75</v>
      </c>
      <c r="D5" s="12">
        <f>SUM(按工具表!D5:Q5)</f>
        <v>56.37</v>
      </c>
      <c r="E5" s="25">
        <v>5.628</v>
      </c>
      <c r="F5" s="12">
        <f>按工具表!S5</f>
        <v>0.1</v>
      </c>
      <c r="G5" s="12">
        <f t="shared" ref="G5:G13" si="0">SUM(B5:F5)</f>
        <v>90.398</v>
      </c>
      <c r="H5" s="27">
        <v>4</v>
      </c>
    </row>
    <row r="6" s="14" customFormat="1" ht="27" customHeight="1" spans="1:8">
      <c r="A6" s="7" t="s">
        <v>12</v>
      </c>
      <c r="B6" s="24">
        <f>按工具表!B6</f>
        <v>17.33</v>
      </c>
      <c r="C6" s="12">
        <f>按工具表!C6</f>
        <v>9.75</v>
      </c>
      <c r="D6" s="12">
        <f>SUM(按工具表!D6:Q6)</f>
        <v>51.53</v>
      </c>
      <c r="E6" s="25">
        <v>6</v>
      </c>
      <c r="F6" s="12">
        <f>按工具表!S6</f>
        <v>0.4</v>
      </c>
      <c r="G6" s="12">
        <f t="shared" si="0"/>
        <v>85.01</v>
      </c>
      <c r="H6" s="27">
        <v>9</v>
      </c>
    </row>
    <row r="7" s="14" customFormat="1" ht="27" customHeight="1" spans="1:8">
      <c r="A7" s="7" t="s">
        <v>13</v>
      </c>
      <c r="B7" s="24">
        <f>按工具表!B7</f>
        <v>18.59</v>
      </c>
      <c r="C7" s="12">
        <f>按工具表!C7</f>
        <v>9.75</v>
      </c>
      <c r="D7" s="12">
        <f>SUM(按工具表!D7:Q7)</f>
        <v>55.05</v>
      </c>
      <c r="E7" s="25">
        <v>5.9046</v>
      </c>
      <c r="F7" s="12">
        <f>按工具表!S7</f>
        <v>0.1</v>
      </c>
      <c r="G7" s="12">
        <f t="shared" si="0"/>
        <v>89.3946</v>
      </c>
      <c r="H7" s="27">
        <v>5</v>
      </c>
    </row>
    <row r="8" s="14" customFormat="1" ht="27" customHeight="1" spans="1:8">
      <c r="A8" s="7" t="s">
        <v>14</v>
      </c>
      <c r="B8" s="28">
        <f>按工具表!B8</f>
        <v>18.07</v>
      </c>
      <c r="C8" s="12">
        <f>按工具表!C8</f>
        <v>9.75</v>
      </c>
      <c r="D8" s="12">
        <f>SUM(按工具表!D8:Q8)</f>
        <v>57.25</v>
      </c>
      <c r="E8" s="25">
        <v>5.4052</v>
      </c>
      <c r="F8" s="12">
        <f>按工具表!S8</f>
        <v>0.4</v>
      </c>
      <c r="G8" s="12">
        <f t="shared" si="0"/>
        <v>90.8752</v>
      </c>
      <c r="H8" s="27">
        <v>3</v>
      </c>
    </row>
    <row r="9" s="14" customFormat="1" ht="27" customHeight="1" spans="1:8">
      <c r="A9" s="7" t="s">
        <v>15</v>
      </c>
      <c r="B9" s="28">
        <f>按工具表!B9</f>
        <v>18.62</v>
      </c>
      <c r="C9" s="12">
        <f>按工具表!C9</f>
        <v>10</v>
      </c>
      <c r="D9" s="12">
        <f>SUM(按工具表!D9:Q9)</f>
        <v>53.86</v>
      </c>
      <c r="E9" s="25">
        <v>5.9344</v>
      </c>
      <c r="F9" s="12">
        <f>按工具表!S9</f>
        <v>0.5</v>
      </c>
      <c r="G9" s="12">
        <f t="shared" si="0"/>
        <v>88.9144</v>
      </c>
      <c r="H9" s="27">
        <v>7</v>
      </c>
    </row>
    <row r="10" s="14" customFormat="1" ht="27" customHeight="1" spans="1:8">
      <c r="A10" s="7" t="s">
        <v>16</v>
      </c>
      <c r="B10" s="28">
        <f>按工具表!B10</f>
        <v>18.37</v>
      </c>
      <c r="C10" s="12">
        <f>按工具表!C10</f>
        <v>9.9</v>
      </c>
      <c r="D10" s="12">
        <f>SUM(按工具表!D10:Q10)</f>
        <v>54.57</v>
      </c>
      <c r="E10" s="25">
        <v>5.9284</v>
      </c>
      <c r="F10" s="12">
        <f>按工具表!S10</f>
        <v>0.3</v>
      </c>
      <c r="G10" s="12">
        <f t="shared" si="0"/>
        <v>89.0684</v>
      </c>
      <c r="H10" s="27">
        <v>6</v>
      </c>
    </row>
    <row r="11" s="14" customFormat="1" ht="27" customHeight="1" spans="1:8">
      <c r="A11" s="7" t="s">
        <v>17</v>
      </c>
      <c r="B11" s="28">
        <f>按工具表!B11</f>
        <v>18.17</v>
      </c>
      <c r="C11" s="12">
        <f>按工具表!C11</f>
        <v>9.65</v>
      </c>
      <c r="D11" s="12">
        <f>SUM(按工具表!D11:Q11)</f>
        <v>58.025</v>
      </c>
      <c r="E11" s="25">
        <v>6</v>
      </c>
      <c r="F11" s="12">
        <f>按工具表!S11</f>
        <v>0.1</v>
      </c>
      <c r="G11" s="12">
        <f t="shared" si="0"/>
        <v>91.945</v>
      </c>
      <c r="H11" s="27">
        <v>2</v>
      </c>
    </row>
    <row r="12" s="14" customFormat="1" ht="27" customHeight="1" spans="1:8">
      <c r="A12" s="7" t="s">
        <v>18</v>
      </c>
      <c r="B12" s="28">
        <f>按工具表!B12</f>
        <v>17.92</v>
      </c>
      <c r="C12" s="12">
        <f>按工具表!C12</f>
        <v>9.75</v>
      </c>
      <c r="D12" s="12">
        <f>SUM(按工具表!D12:Q12)</f>
        <v>53.31</v>
      </c>
      <c r="E12" s="25">
        <v>6</v>
      </c>
      <c r="F12" s="12">
        <f>按工具表!S12</f>
        <v>0.5</v>
      </c>
      <c r="G12" s="12">
        <f t="shared" si="0"/>
        <v>87.48</v>
      </c>
      <c r="H12" s="27">
        <v>8</v>
      </c>
    </row>
    <row r="13" s="14" customFormat="1" ht="27" customHeight="1" spans="1:8">
      <c r="A13" s="7" t="s">
        <v>19</v>
      </c>
      <c r="B13" s="28">
        <f>按工具表!B13</f>
        <v>18.2788888888889</v>
      </c>
      <c r="C13" s="12">
        <f>按工具表!C13</f>
        <v>9.78333333333333</v>
      </c>
      <c r="D13" s="12">
        <f>AVERAGE(D4:D12)</f>
        <v>55.4038888888889</v>
      </c>
      <c r="E13" s="25">
        <v>5.85086666666667</v>
      </c>
      <c r="F13" s="12">
        <f>按工具表!S13</f>
        <v>0.3</v>
      </c>
      <c r="G13" s="12">
        <f t="shared" si="0"/>
        <v>89.6169777777778</v>
      </c>
      <c r="H13" s="27"/>
    </row>
    <row r="14" s="2" customFormat="1" ht="14.25" spans="2:5">
      <c r="B14" s="29"/>
      <c r="E14" s="30"/>
    </row>
  </sheetData>
  <mergeCells count="1">
    <mergeCell ref="A2:H2"/>
  </mergeCells>
  <pageMargins left="0.944444444444444" right="0.75" top="0.865972222222222" bottom="1" header="0.5" footer="0.5"/>
  <pageSetup paperSize="9" orientation="landscape"/>
  <headerFooter/>
  <ignoredErrors>
    <ignoredError sqref="D4:D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4"/>
  <sheetViews>
    <sheetView workbookViewId="0">
      <pane xSplit="1" topLeftCell="M1" activePane="topRight" state="frozen"/>
      <selection/>
      <selection pane="topRight" activeCell="A10" sqref="A10"/>
    </sheetView>
  </sheetViews>
  <sheetFormatPr defaultColWidth="8.89166666666667" defaultRowHeight="13.5"/>
  <cols>
    <col min="1" max="1" width="24.875" customWidth="1"/>
    <col min="2" max="2" width="12" style="3" customWidth="1"/>
    <col min="3" max="16" width="8.89166666666667" style="3"/>
    <col min="18" max="18" width="8.625" customWidth="1"/>
    <col min="20" max="20" width="9.44166666666667" style="3"/>
  </cols>
  <sheetData>
    <row r="1" ht="33" customHeight="1" spans="1:1">
      <c r="A1" s="4" t="s">
        <v>20</v>
      </c>
    </row>
    <row r="2" ht="36" customHeight="1" spans="1:20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5"/>
      <c r="R2" s="5"/>
      <c r="S2" s="5"/>
      <c r="T2" s="6"/>
    </row>
    <row r="3" s="1" customFormat="1" ht="69" customHeight="1" spans="1:20">
      <c r="A3" s="7" t="s">
        <v>2</v>
      </c>
      <c r="B3" s="8" t="s">
        <v>21</v>
      </c>
      <c r="C3" s="8" t="s">
        <v>4</v>
      </c>
      <c r="D3" s="8" t="s">
        <v>22</v>
      </c>
      <c r="E3" s="8" t="s">
        <v>23</v>
      </c>
      <c r="F3" s="8" t="s">
        <v>24</v>
      </c>
      <c r="G3" s="8" t="s">
        <v>25</v>
      </c>
      <c r="H3" s="8" t="s">
        <v>26</v>
      </c>
      <c r="I3" s="8" t="s">
        <v>27</v>
      </c>
      <c r="J3" s="8" t="s">
        <v>28</v>
      </c>
      <c r="K3" s="8" t="s">
        <v>29</v>
      </c>
      <c r="L3" s="8" t="s">
        <v>30</v>
      </c>
      <c r="M3" s="8" t="s">
        <v>31</v>
      </c>
      <c r="N3" s="8" t="s">
        <v>32</v>
      </c>
      <c r="O3" s="8" t="s">
        <v>33</v>
      </c>
      <c r="P3" s="8" t="s">
        <v>34</v>
      </c>
      <c r="Q3" s="7" t="s">
        <v>35</v>
      </c>
      <c r="R3" s="7" t="s">
        <v>36</v>
      </c>
      <c r="S3" s="8" t="s">
        <v>37</v>
      </c>
      <c r="T3" s="8" t="s">
        <v>8</v>
      </c>
    </row>
    <row r="4" s="2" customFormat="1" ht="30" customHeight="1" spans="1:20">
      <c r="A4" s="7" t="s">
        <v>10</v>
      </c>
      <c r="B4" s="9">
        <v>18.89</v>
      </c>
      <c r="C4" s="10">
        <v>9.75</v>
      </c>
      <c r="D4" s="10">
        <v>3.98</v>
      </c>
      <c r="E4" s="9">
        <v>2</v>
      </c>
      <c r="F4" s="9">
        <v>4</v>
      </c>
      <c r="G4" s="9">
        <v>4.92</v>
      </c>
      <c r="H4" s="9">
        <v>4</v>
      </c>
      <c r="I4" s="9">
        <v>6.28</v>
      </c>
      <c r="J4" s="9">
        <v>7</v>
      </c>
      <c r="K4" s="9">
        <v>6</v>
      </c>
      <c r="L4" s="9">
        <v>5</v>
      </c>
      <c r="M4" s="9">
        <v>3</v>
      </c>
      <c r="N4" s="9">
        <v>4.74</v>
      </c>
      <c r="O4" s="12">
        <v>2</v>
      </c>
      <c r="P4" s="9">
        <v>2.75</v>
      </c>
      <c r="Q4" s="9">
        <v>3</v>
      </c>
      <c r="R4" s="9">
        <v>5.8572</v>
      </c>
      <c r="S4" s="9">
        <v>0.3</v>
      </c>
      <c r="T4" s="9">
        <f>SUM(B4:S4)</f>
        <v>93.4672</v>
      </c>
    </row>
    <row r="5" s="2" customFormat="1" ht="30" customHeight="1" spans="1:20">
      <c r="A5" s="7" t="s">
        <v>11</v>
      </c>
      <c r="B5" s="9">
        <v>18.55</v>
      </c>
      <c r="C5" s="10">
        <v>9.75</v>
      </c>
      <c r="D5" s="10">
        <v>4</v>
      </c>
      <c r="E5" s="9">
        <v>2</v>
      </c>
      <c r="F5" s="9">
        <v>4</v>
      </c>
      <c r="G5" s="9">
        <v>4.79</v>
      </c>
      <c r="H5" s="9">
        <v>3.8</v>
      </c>
      <c r="I5" s="9">
        <v>6.53</v>
      </c>
      <c r="J5" s="9">
        <v>6.83</v>
      </c>
      <c r="K5" s="9">
        <v>6</v>
      </c>
      <c r="L5" s="9">
        <v>4.74</v>
      </c>
      <c r="M5" s="9">
        <v>2.46</v>
      </c>
      <c r="N5" s="9">
        <v>4.28</v>
      </c>
      <c r="O5" s="12">
        <v>2</v>
      </c>
      <c r="P5" s="9">
        <v>1.97</v>
      </c>
      <c r="Q5" s="9">
        <v>2.97</v>
      </c>
      <c r="R5" s="9">
        <v>5.628</v>
      </c>
      <c r="S5" s="9">
        <v>0.1</v>
      </c>
      <c r="T5" s="9">
        <f t="shared" ref="T5:T14" si="0">SUM(B5:S5)</f>
        <v>90.398</v>
      </c>
    </row>
    <row r="6" s="2" customFormat="1" ht="30" customHeight="1" spans="1:20">
      <c r="A6" s="7" t="s">
        <v>12</v>
      </c>
      <c r="B6" s="9">
        <v>17.33</v>
      </c>
      <c r="C6" s="10">
        <v>9.75</v>
      </c>
      <c r="D6" s="10">
        <v>2.3</v>
      </c>
      <c r="E6" s="9">
        <v>2</v>
      </c>
      <c r="F6" s="9">
        <v>3.4</v>
      </c>
      <c r="G6" s="9">
        <v>4.48</v>
      </c>
      <c r="H6" s="9">
        <v>4</v>
      </c>
      <c r="I6" s="9">
        <v>5.98</v>
      </c>
      <c r="J6" s="9">
        <v>5.44</v>
      </c>
      <c r="K6" s="9">
        <v>5.34</v>
      </c>
      <c r="L6" s="9">
        <v>5</v>
      </c>
      <c r="M6" s="9">
        <v>3</v>
      </c>
      <c r="N6" s="9">
        <v>3.84</v>
      </c>
      <c r="O6" s="12">
        <v>1.9</v>
      </c>
      <c r="P6" s="9">
        <v>2.05</v>
      </c>
      <c r="Q6" s="9">
        <v>2.8</v>
      </c>
      <c r="R6" s="9">
        <v>6</v>
      </c>
      <c r="S6" s="9">
        <v>0.4</v>
      </c>
      <c r="T6" s="9">
        <f t="shared" si="0"/>
        <v>85.01</v>
      </c>
    </row>
    <row r="7" s="2" customFormat="1" ht="30" customHeight="1" spans="1:20">
      <c r="A7" s="7" t="s">
        <v>13</v>
      </c>
      <c r="B7" s="9">
        <v>18.59</v>
      </c>
      <c r="C7" s="10">
        <v>9.75</v>
      </c>
      <c r="D7" s="10">
        <v>4</v>
      </c>
      <c r="E7" s="9">
        <v>1.96</v>
      </c>
      <c r="F7" s="9">
        <v>4</v>
      </c>
      <c r="G7" s="9">
        <v>4.21</v>
      </c>
      <c r="H7" s="9">
        <v>3.67</v>
      </c>
      <c r="I7" s="9">
        <v>5.7</v>
      </c>
      <c r="J7" s="9">
        <v>6.73</v>
      </c>
      <c r="K7" s="9">
        <v>6</v>
      </c>
      <c r="L7" s="9">
        <v>5</v>
      </c>
      <c r="M7" s="9">
        <v>3</v>
      </c>
      <c r="N7" s="9">
        <v>3.83</v>
      </c>
      <c r="O7" s="12">
        <v>1.9</v>
      </c>
      <c r="P7" s="9">
        <v>2.05</v>
      </c>
      <c r="Q7" s="9">
        <v>3</v>
      </c>
      <c r="R7" s="9">
        <v>5.9046</v>
      </c>
      <c r="S7" s="9">
        <v>0.1</v>
      </c>
      <c r="T7" s="9">
        <f t="shared" si="0"/>
        <v>89.3946</v>
      </c>
    </row>
    <row r="8" s="2" customFormat="1" ht="30" customHeight="1" spans="1:20">
      <c r="A8" s="7" t="s">
        <v>14</v>
      </c>
      <c r="B8" s="9">
        <v>18.07</v>
      </c>
      <c r="C8" s="10">
        <v>9.75</v>
      </c>
      <c r="D8" s="10">
        <v>4</v>
      </c>
      <c r="E8" s="9">
        <v>2</v>
      </c>
      <c r="F8" s="9">
        <v>3.6</v>
      </c>
      <c r="G8" s="9">
        <v>4.6</v>
      </c>
      <c r="H8" s="9">
        <v>4</v>
      </c>
      <c r="I8" s="9">
        <v>7</v>
      </c>
      <c r="J8" s="9">
        <v>6.85</v>
      </c>
      <c r="K8" s="9">
        <v>6</v>
      </c>
      <c r="L8" s="9">
        <v>4.94</v>
      </c>
      <c r="M8" s="9">
        <v>3</v>
      </c>
      <c r="N8" s="9">
        <v>4.88</v>
      </c>
      <c r="O8" s="12">
        <v>1</v>
      </c>
      <c r="P8" s="9">
        <v>2.38</v>
      </c>
      <c r="Q8" s="9">
        <v>3</v>
      </c>
      <c r="R8" s="9">
        <v>5.4052</v>
      </c>
      <c r="S8" s="9">
        <v>0.4</v>
      </c>
      <c r="T8" s="9">
        <f t="shared" si="0"/>
        <v>90.8752</v>
      </c>
    </row>
    <row r="9" s="2" customFormat="1" ht="30" customHeight="1" spans="1:20">
      <c r="A9" s="7" t="s">
        <v>15</v>
      </c>
      <c r="B9" s="9">
        <v>18.62</v>
      </c>
      <c r="C9" s="10">
        <v>10</v>
      </c>
      <c r="D9" s="10">
        <v>2.93</v>
      </c>
      <c r="E9" s="9">
        <v>2</v>
      </c>
      <c r="F9" s="9">
        <v>4</v>
      </c>
      <c r="G9" s="9">
        <v>4.79</v>
      </c>
      <c r="H9" s="9">
        <v>3.81</v>
      </c>
      <c r="I9" s="9">
        <v>5.56</v>
      </c>
      <c r="J9" s="9">
        <v>6.51</v>
      </c>
      <c r="K9" s="9">
        <v>6</v>
      </c>
      <c r="L9" s="9">
        <v>4.91</v>
      </c>
      <c r="M9" s="9">
        <v>2.24</v>
      </c>
      <c r="N9" s="9">
        <v>4.4</v>
      </c>
      <c r="O9" s="12">
        <v>2</v>
      </c>
      <c r="P9" s="9">
        <v>1.75</v>
      </c>
      <c r="Q9" s="9">
        <v>2.96</v>
      </c>
      <c r="R9" s="9">
        <v>5.9344</v>
      </c>
      <c r="S9" s="9">
        <v>0.5</v>
      </c>
      <c r="T9" s="9">
        <f t="shared" si="0"/>
        <v>88.9144</v>
      </c>
    </row>
    <row r="10" s="2" customFormat="1" ht="30" customHeight="1" spans="1:20">
      <c r="A10" s="7" t="s">
        <v>16</v>
      </c>
      <c r="B10" s="9">
        <v>18.37</v>
      </c>
      <c r="C10" s="10">
        <v>9.9</v>
      </c>
      <c r="D10" s="10">
        <v>2.92</v>
      </c>
      <c r="E10" s="9">
        <v>2</v>
      </c>
      <c r="F10" s="9">
        <v>3.8</v>
      </c>
      <c r="G10" s="9">
        <v>4.79</v>
      </c>
      <c r="H10" s="9">
        <v>3.99</v>
      </c>
      <c r="I10" s="9">
        <v>5.9</v>
      </c>
      <c r="J10" s="9">
        <v>6.89</v>
      </c>
      <c r="K10" s="9">
        <v>4.76</v>
      </c>
      <c r="L10" s="9">
        <v>4.32</v>
      </c>
      <c r="M10" s="9">
        <v>2.96</v>
      </c>
      <c r="N10" s="9">
        <v>4.99</v>
      </c>
      <c r="O10" s="12">
        <v>2</v>
      </c>
      <c r="P10" s="9">
        <v>2.25</v>
      </c>
      <c r="Q10" s="9">
        <v>3</v>
      </c>
      <c r="R10" s="9">
        <v>5.9284</v>
      </c>
      <c r="S10" s="10">
        <v>0.3</v>
      </c>
      <c r="T10" s="9">
        <f t="shared" si="0"/>
        <v>89.0684</v>
      </c>
    </row>
    <row r="11" s="2" customFormat="1" ht="30" customHeight="1" spans="1:20">
      <c r="A11" s="7" t="s">
        <v>17</v>
      </c>
      <c r="B11" s="9">
        <v>18.17</v>
      </c>
      <c r="C11" s="10">
        <v>9.65</v>
      </c>
      <c r="D11" s="10">
        <v>4</v>
      </c>
      <c r="E11" s="9">
        <v>1.975</v>
      </c>
      <c r="F11" s="9">
        <v>3.6</v>
      </c>
      <c r="G11" s="9">
        <v>4.48</v>
      </c>
      <c r="H11" s="9">
        <v>3.5</v>
      </c>
      <c r="I11" s="9">
        <v>8.06</v>
      </c>
      <c r="J11" s="9">
        <v>6.34</v>
      </c>
      <c r="K11" s="9">
        <v>5.34</v>
      </c>
      <c r="L11" s="9">
        <v>5</v>
      </c>
      <c r="M11" s="9">
        <v>3</v>
      </c>
      <c r="N11" s="9">
        <v>5.4</v>
      </c>
      <c r="O11" s="12">
        <v>2</v>
      </c>
      <c r="P11" s="9">
        <v>2.33</v>
      </c>
      <c r="Q11" s="9">
        <v>3</v>
      </c>
      <c r="R11" s="9">
        <v>6</v>
      </c>
      <c r="S11" s="9">
        <v>0.1</v>
      </c>
      <c r="T11" s="9">
        <f t="shared" si="0"/>
        <v>91.945</v>
      </c>
    </row>
    <row r="12" s="2" customFormat="1" ht="30" customHeight="1" spans="1:20">
      <c r="A12" s="7" t="s">
        <v>18</v>
      </c>
      <c r="B12" s="9">
        <v>17.92</v>
      </c>
      <c r="C12" s="10">
        <v>9.75</v>
      </c>
      <c r="D12" s="10">
        <v>4</v>
      </c>
      <c r="E12" s="9">
        <v>2</v>
      </c>
      <c r="F12" s="9">
        <v>4</v>
      </c>
      <c r="G12" s="9">
        <v>4.53</v>
      </c>
      <c r="H12" s="9">
        <v>4</v>
      </c>
      <c r="I12" s="9">
        <v>5.61</v>
      </c>
      <c r="J12" s="9">
        <v>5.48</v>
      </c>
      <c r="K12" s="9">
        <v>5.17</v>
      </c>
      <c r="L12" s="9">
        <v>5</v>
      </c>
      <c r="M12" s="9">
        <v>3</v>
      </c>
      <c r="N12" s="9">
        <v>4.02</v>
      </c>
      <c r="O12" s="12">
        <v>0.67</v>
      </c>
      <c r="P12" s="9">
        <v>2.83</v>
      </c>
      <c r="Q12" s="9">
        <v>3</v>
      </c>
      <c r="R12" s="9">
        <v>6</v>
      </c>
      <c r="S12" s="10">
        <v>0.5</v>
      </c>
      <c r="T12" s="9">
        <f t="shared" si="0"/>
        <v>87.48</v>
      </c>
    </row>
    <row r="13" s="2" customFormat="1" ht="30" customHeight="1" spans="1:20">
      <c r="A13" s="7" t="s">
        <v>19</v>
      </c>
      <c r="B13" s="9">
        <f>AVERAGE(B4:B12)</f>
        <v>18.2788888888889</v>
      </c>
      <c r="C13" s="10">
        <f>AVERAGE(C4:C12)</f>
        <v>9.78333333333333</v>
      </c>
      <c r="D13" s="10">
        <f t="shared" ref="D13:S13" si="1">AVERAGE(D4:D12)</f>
        <v>3.57</v>
      </c>
      <c r="E13" s="10">
        <f t="shared" si="1"/>
        <v>1.99277777777778</v>
      </c>
      <c r="F13" s="10">
        <f t="shared" si="1"/>
        <v>3.82222222222222</v>
      </c>
      <c r="G13" s="10">
        <f t="shared" si="1"/>
        <v>4.62111111111111</v>
      </c>
      <c r="H13" s="10">
        <f t="shared" si="1"/>
        <v>3.86333333333333</v>
      </c>
      <c r="I13" s="10">
        <f t="shared" si="1"/>
        <v>6.29111111111111</v>
      </c>
      <c r="J13" s="10">
        <f t="shared" si="1"/>
        <v>6.45222222222222</v>
      </c>
      <c r="K13" s="10">
        <f t="shared" si="1"/>
        <v>5.62333333333333</v>
      </c>
      <c r="L13" s="10">
        <f t="shared" si="1"/>
        <v>4.87888888888889</v>
      </c>
      <c r="M13" s="10">
        <f t="shared" si="1"/>
        <v>2.85111111111111</v>
      </c>
      <c r="N13" s="10">
        <f t="shared" si="1"/>
        <v>4.48666666666667</v>
      </c>
      <c r="O13" s="10">
        <f t="shared" si="1"/>
        <v>1.71888888888889</v>
      </c>
      <c r="P13" s="10">
        <f t="shared" si="1"/>
        <v>2.26222222222222</v>
      </c>
      <c r="Q13" s="10">
        <f t="shared" si="1"/>
        <v>2.97</v>
      </c>
      <c r="R13" s="10">
        <f t="shared" si="1"/>
        <v>5.85086666666667</v>
      </c>
      <c r="S13" s="10">
        <f t="shared" si="1"/>
        <v>0.3</v>
      </c>
      <c r="T13" s="9">
        <f t="shared" si="0"/>
        <v>89.6169777777778</v>
      </c>
    </row>
    <row r="14" s="2" customFormat="1" ht="14.25" spans="2:20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T14" s="13"/>
    </row>
  </sheetData>
  <mergeCells count="1">
    <mergeCell ref="A2:T2"/>
  </mergeCells>
  <pageMargins left="0.275" right="0.314583333333333" top="1" bottom="1" header="0.5" footer="0.5"/>
  <pageSetup paperSize="9" scale="7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按指标体系</vt:lpstr>
      <vt:lpstr>按工具表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婧</cp:lastModifiedBy>
  <dcterms:created xsi:type="dcterms:W3CDTF">2024-01-16T22:42:00Z</dcterms:created>
  <dcterms:modified xsi:type="dcterms:W3CDTF">2025-01-02T05:08:57Z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EE5BFBADACE640D4B1AA9D3485FEB8A9_13</vt:lpwstr>
  </property>
  <property fmtid="{D5CDD505-2E9C-101B-9397-08002B2CF9AE}" pid="3" name="KSOProductBuildVer">
    <vt:lpwstr>2052-12.1.0.19770</vt:lpwstr>
  </property>
</Properties>
</file>